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3.xml" ContentType="application/vnd.ms-excel.threadedcomments+xml"/>
  <Override PartName="/xl/threadedComments/threadedComment2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011610E9-2219-2941-9993-67B8777BE51F}" xr6:coauthVersionLast="44" xr6:coauthVersionMax="44" xr10:uidLastSave="{00000000-0000-0000-0000-000000000000}"/>
  <bookViews>
    <workbookView xWindow="21640" yWindow="460" windowWidth="29560" windowHeight="28340" activeTab="5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MJ_per_gal">'Conversion Factors'!$B$5</definedName>
    <definedName name="MJ_per_ktoe">'Conversion Factors'!$B$2</definedName>
    <definedName name="MJ_per_kWhr">'Conversion Factors'!$B$3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J3" i="1" l="1"/>
  <c r="I3" i="1"/>
  <c r="H3" i="1"/>
  <c r="G3" i="1"/>
  <c r="F3" i="1"/>
  <c r="E3" i="1"/>
  <c r="D3" i="1"/>
  <c r="C3" i="1"/>
  <c r="B52" i="6"/>
  <c r="B51" i="6"/>
  <c r="B39" i="6"/>
  <c r="B41" i="6" s="1"/>
  <c r="B37" i="6"/>
  <c r="B36" i="6"/>
  <c r="B45" i="6" s="1"/>
  <c r="B25" i="6"/>
  <c r="B49" i="6" s="1"/>
  <c r="B50" i="6" s="1"/>
  <c r="B27" i="6"/>
  <c r="B28" i="6" s="1"/>
  <c r="B21" i="6"/>
  <c r="B19" i="6"/>
  <c r="B6" i="6"/>
  <c r="H2" i="1"/>
  <c r="B26" i="6" l="1"/>
  <c r="I2" i="1"/>
  <c r="J2" i="1"/>
  <c r="B58" i="5"/>
  <c r="B60" i="5"/>
  <c r="B30" i="5"/>
  <c r="G2" i="1" s="1"/>
  <c r="B28" i="5"/>
  <c r="F2" i="1" s="1"/>
  <c r="E2" i="1"/>
  <c r="B49" i="5" l="1"/>
  <c r="B22" i="5"/>
  <c r="B20" i="5"/>
  <c r="D2" i="1"/>
  <c r="B56" i="5"/>
  <c r="B57" i="5" s="1"/>
  <c r="B29" i="5"/>
  <c r="B18" i="5"/>
  <c r="B11" i="5" l="1"/>
  <c r="B27" i="5"/>
  <c r="B44" i="5"/>
  <c r="B38" i="5"/>
  <c r="B6" i="5"/>
  <c r="C2" i="1" s="1"/>
  <c r="B2" i="2"/>
  <c r="B47" i="5" l="1"/>
  <c r="B59" i="5"/>
  <c r="B40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rgb="FF000000"/>
            <rFont val="Calibri"/>
            <family val="2"/>
          </rPr>
          <t>Marginal Propensity to Consume [-]</t>
        </r>
      </text>
    </comment>
    <comment ref="B1" authorId="1" shapeId="0" xr:uid="{C9AAF3F9-AB53-B74F-AAB3-18867750431D}">
      <text>
        <r>
          <rPr>
            <sz val="12"/>
            <color rgb="FF000000"/>
            <rFont val="Calibri"/>
            <family val="2"/>
          </rPr>
          <t>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9" authorId="1" shapeId="0" xr:uid="{AD5239DB-E9DD-DA4E-B1B9-11F2751D8B5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55" authorId="2" shapeId="0" xr:uid="{CB3A4D37-2BE9-2B40-8B52-36B3DA26E41C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tc={CB3A4D37-2BE9-2B40-8B52-36B3DA26E41C}</author>
  </authors>
  <commentList>
    <comment ref="B21" authorId="0" shapeId="0" xr:uid="{2FD09999-9BD2-6042-8988-F46053027C3D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8" authorId="1" shapeId="0" xr:uid="{6E4A6055-D033-6242-ADB2-EA8ECBED2B1E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Price of final energy [$/MJ]</t>
        </r>
      </text>
    </comment>
    <comment ref="H1" authorId="1" shapeId="0" xr:uid="{5AD6B710-EB47-624A-8A2B-FFA78E02B50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<sst xmlns="http://schemas.openxmlformats.org/spreadsheetml/2006/main" count="153" uniqueCount="71">
  <si>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</si>
  <si>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</si>
  <si>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</si>
  <si>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</si>
  <si>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</si>
  <si>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</si>
  <si>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</si>
  <si>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</si>
  <si>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</si>
  <si>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</si>
  <si>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</si>
  <si>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</si>
  <si>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</si>
  <si>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</si>
  <si>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</si>
  <si>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</si>
  <si>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</si>
  <si>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</si>
  <si>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</si>
  <si>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</si>
  <si>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</si>
  <si>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</si>
  <si>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</si>
  <si>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</si>
  <si>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</si>
  <si>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</si>
  <si>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</si>
  <si>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</si>
  <si>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</si>
  <si>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</si>
  <si>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</si>
  <si>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</si>
  <si>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</si>
  <si>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</si>
  <si>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</si>
  <si>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</si>
  <si>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</si>
  <si>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</si>
  <si>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</si>
  <si>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</si>
  <si>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</si>
  <si>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</si>
  <si>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</si>
  <si>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</si>
  <si>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</si>
  <si>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</si>
  <si>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</si>
  <si>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</si>
  <si>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</si>
  <si>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</si>
  <si>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E_emb_EE</t>
  </si>
  <si>
    <t>E_cons_EE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</si>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</sst>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5" fillId="0" borderId="0" xfId="0" applyFont="1"/>
    <xf numFmtId="0" fontId="0" fillId="0" borderId="0" xfId="0" applyFont="1"/>
    <xf numFmtId="0" fontId="0" fillId="3" borderId="0" xfId="0" applyFill="1"/>
    <xf numFmtId="0" fontId="6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6:14.42" personId="{46ED2D70-607F-3A4D-B441-2D3E787D417A}" id="{163B1487-8EB5-C74D-BB80-099EE5DECE5E}">
    <text>Reserve Rate in the U.S. [-]</text>
  </threadedComment>
  <threadedComment ref="C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D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D1" dT="2019-08-18T18:30:33.55" personId="{46ED2D70-607F-3A4D-B441-2D3E787D417A}" id="{19F8E058-A8E5-854A-B0B8-AF68F743BEC5}">
    <text>Lifetime cost of final energy over the lifetime of the device in base case.</text>
  </threadedComment>
  <threadedComment ref="E1" dT="2019-08-18T18:31:23.49" personId="{46ED2D70-607F-3A4D-B441-2D3E787D417A}" id="{5AD6B710-EB47-624A-8A2B-FFA78E02B50F}">
    <text>Lifetime cost of final energy for the energy efficient case.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7" dT="2019-08-18T19:47:41.02" personId="{46ED2D70-607F-3A4D-B441-2D3E787D417A}" id="{AD5239DB-E9DD-DA4E-B1B9-11F2751D8B5F}">
    <text>Includes replacement cost</text>
  </threadedComment>
  <threadedComment ref="B53" dT="2019-08-18T20:45:26.76" personId="{46ED2D70-607F-3A4D-B441-2D3E787D417A}" id="{CB3A4D37-2BE9-2B40-8B52-36B3DA26E41C}">
    <text>Ratio of embodied energy in LED vs. incandescent lights. [-]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2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56</v>
      </c>
      <c r="B5">
        <v>131.76</v>
      </c>
    </row>
    <row r="34" spans="5:5" x14ac:dyDescent="0.2">
      <c r="E34" t="s">
        <v>57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B1" sqref="B1:B1048576"/>
    </sheetView>
  </sheetViews>
  <sheetFormatPr baseColWidth="10" defaultRowHeight="16" x14ac:dyDescent="0.2"/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0.7</v>
      </c>
      <c r="B2">
        <f>1515035 * MJ_per_ktoe</f>
        <v>63431485380000</v>
      </c>
      <c r="C2" s="1">
        <v>18707200000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0"/>
  <sheetViews>
    <sheetView topLeftCell="A10" zoomScaleNormal="100" workbookViewId="0">
      <selection activeCell="B12" sqref="B12"/>
    </sheetView>
  </sheetViews>
  <sheetFormatPr baseColWidth="10" defaultRowHeight="16" x14ac:dyDescent="0.2"/>
  <cols>
    <col min="1" max="1" width="15.66406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6" spans="1:5" x14ac:dyDescent="0.2">
      <c r="A26" t="s">
        <v>29</v>
      </c>
      <c r="B26" s="3">
        <v>60.29</v>
      </c>
      <c r="C26" t="s">
        <v>41</v>
      </c>
    </row>
    <row r="27" spans="1:5" x14ac:dyDescent="0.2">
      <c r="A27" t="s">
        <v>47</v>
      </c>
      <c r="B27">
        <f>B26/B17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B55*B26</f>
        <v>120.58</v>
      </c>
      <c r="C56" s="7" t="s">
        <v>41</v>
      </c>
    </row>
    <row r="57" spans="1:3" x14ac:dyDescent="0.2">
      <c r="A57" t="s">
        <v>50</v>
      </c>
      <c r="B57">
        <f>B56/B45</f>
        <v>10.048333333333334</v>
      </c>
      <c r="C57" t="s">
        <v>35</v>
      </c>
    </row>
    <row r="58" spans="1:3" x14ac:dyDescent="0.2">
      <c r="A58" t="s">
        <v>50</v>
      </c>
      <c r="B58" s="8">
        <f>B57*MJ_per_kWhr</f>
        <v>36.173999999999999</v>
      </c>
      <c r="C58" t="s">
        <v>37</v>
      </c>
    </row>
    <row r="59" spans="1:3" x14ac:dyDescent="0.2">
      <c r="A59" t="s">
        <v>51</v>
      </c>
      <c r="B59">
        <f>B41/1000 * B44 * 365.25</f>
        <v>9.2727272727272751</v>
      </c>
      <c r="C59" t="s">
        <v>35</v>
      </c>
    </row>
    <row r="60" spans="1:3" x14ac:dyDescent="0.2">
      <c r="A60" t="s">
        <v>51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80" spans="5:5" x14ac:dyDescent="0.2">
      <c r="E80" t="s">
        <v>16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52</v>
      </c>
      <c r="B5" s="3">
        <v>2.82</v>
      </c>
      <c r="C5" t="s">
        <v>54</v>
      </c>
    </row>
    <row r="6" spans="1:5" x14ac:dyDescent="0.2">
      <c r="A6" t="s">
        <v>52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55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62</v>
      </c>
      <c r="B13" s="3">
        <v>24.7</v>
      </c>
      <c r="C13" t="s">
        <v>64</v>
      </c>
    </row>
    <row r="14" spans="1:5" x14ac:dyDescent="0.2">
      <c r="A14" s="6"/>
      <c r="B14" s="6"/>
      <c r="C14" s="6"/>
      <c r="E14" t="s">
        <v>58</v>
      </c>
    </row>
    <row r="15" spans="1:5" x14ac:dyDescent="0.2">
      <c r="A15" t="s">
        <v>26</v>
      </c>
      <c r="B15" s="3">
        <v>13476</v>
      </c>
      <c r="C15" t="s">
        <v>61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67</v>
      </c>
    </row>
    <row r="25" spans="1:12" x14ac:dyDescent="0.2">
      <c r="A25" t="s">
        <v>29</v>
      </c>
      <c r="B25" s="3">
        <f>B24*MJ_per_kWhr</f>
        <v>273600</v>
      </c>
      <c r="C25" t="s">
        <v>68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65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60</v>
      </c>
    </row>
    <row r="31" spans="1:12" x14ac:dyDescent="0.2">
      <c r="E31" t="s">
        <v>59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55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62</v>
      </c>
      <c r="B39" s="3">
        <f>B13*1.25</f>
        <v>30.875</v>
      </c>
      <c r="C39" t="s">
        <v>64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63</v>
      </c>
      <c r="L42" t="s">
        <v>66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68</v>
      </c>
      <c r="E49" s="9" t="s">
        <v>69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65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53</v>
      </c>
    </row>
    <row r="79" spans="4:5" x14ac:dyDescent="0.2">
      <c r="D79" s="9" t="s">
        <v>53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tabSelected="1"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70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3</vt:i4>
      </vt:variant>
    </vt:vector>
  </HeadingPairs>
  <TitlesOfParts>
    <vt:vector size="9" baseType="lpstr">
      <vt:lpstr>Meta</vt:lpstr>
      <vt:lpstr>Conversion Factors</vt:lpstr>
      <vt:lpstr>Economic data</vt:lpstr>
      <vt:lpstr>Light</vt:lpstr>
      <vt:lpstr>Car</vt:lpstr>
      <vt:lpstr>Project data</vt:lpstr>
      <vt:lpstr>MJ_per_gal</vt:lpstr>
      <vt:lpstr>MJ_per_ktoe</vt:lpstr>
      <vt:lpstr>MJ_per_kWhr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2019-08-26T19:31:30Z</dcterms:modified>
</cp:coreProperties>
</file>